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10" i="1" l="1"/>
  <c r="N9" i="1"/>
  <c r="O9" i="1" s="1"/>
  <c r="N8" i="1"/>
  <c r="O8" i="1" s="1"/>
  <c r="N7" i="1"/>
  <c r="O7" i="1" s="1"/>
  <c r="N12" i="1" l="1"/>
  <c r="O11" i="1"/>
  <c r="O10" i="1"/>
  <c r="O12" i="1" l="1"/>
</calcChain>
</file>

<file path=xl/sharedStrings.xml><?xml version="1.0" encoding="utf-8"?>
<sst xmlns="http://schemas.openxmlformats.org/spreadsheetml/2006/main" count="58" uniqueCount="50">
  <si>
    <t>СПЕЦИФИКАЦИЯ</t>
  </si>
  <si>
    <t>Поставка Батарей  аккумуляторных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</si>
  <si>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</si>
  <si>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</si>
  <si>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</si>
  <si>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</si>
  <si>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</si>
  <si>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</si>
  <si>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Предельная цена за единицу измерения без НДС, включая стоимость тары и доставку, рубли РФ</t>
  </si>
  <si>
    <t>Предельная сумма без НДС, включая стоимость тары и доставку, рубли РФ</t>
  </si>
  <si>
    <t>Предельная сумма в том числе НДС, включая стоимость тары и доставку, рубли РФ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</si>
  <si>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</si>
  <si>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</si>
  <si>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</si>
  <si>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</si>
  <si>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</si>
  <si>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</si>
  <si>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</si>
  <si>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5170</t>
  </si>
  <si>
    <t>в т.ч. НДС</t>
  </si>
  <si>
    <t>Объем может быть изменен на 30% без изменения стоимости единицы</t>
  </si>
  <si>
    <t>Требуемые сроки поставки: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</si>
  <si>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</si>
  <si>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</si>
  <si>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</si>
  <si>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</si>
  <si>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Срок службы</t>
  </si>
  <si>
    <t>Кощеев С.А., тел. (347)-221-54-18 , эл.почта: Koshcheev@bashtel.ru</t>
  </si>
  <si>
    <t>Производитель</t>
  </si>
  <si>
    <t>г.Уфа, ул.Ст. Халтурина, д.30</t>
  </si>
  <si>
    <t>не менее 36 месяцев</t>
  </si>
  <si>
    <t>не менее 18 лет</t>
  </si>
  <si>
    <t>Работы</t>
  </si>
  <si>
    <t>Демонтаж и монтаж АКБ</t>
  </si>
  <si>
    <t>шт.</t>
  </si>
  <si>
    <t>Предельная стоимость лота составляет 3 257 295,6 руб. (с НДС)</t>
  </si>
  <si>
    <t xml:space="preserve">Coslight , Hoppecke,     Exide </t>
  </si>
  <si>
    <t>Coslight , Hoppecke,     Exide</t>
  </si>
  <si>
    <t>Приложение 1.2 к Документации о закупке</t>
  </si>
  <si>
    <t>Срок поставки и выполнения работ: 35 календарных дней после подписания договора.</t>
  </si>
  <si>
    <r>
      <t xml:space="preserve">Аккумуляторы свинцово-кислотные герметизированные,  корпус из ударопрочного и огнестойкого пластика,  с набором  жестких и гибких межэлементных/межрядных перемычек для обеспечения соединения между собой на 48В или 60В. Срок выпуска АКБ не более 4-х месяцев, на корпусе должна быть отметка о дате выпуска АКБ. Срок эксплуатации  АКБ не менее 10 лет. Максимальный ток заряда АКБ  от  10 до 20% от номинальной емкости. Температурный режим работы от -30 до +45. В состав АКБ должен входить предохранительный газоотводный клапан. На каждой АКБ должен быть указан товарный знак предприятия-изготовителя, условное обозначение аккумулятора, номинальная емкость в А*ч, серийный номер аккумулятора, маркировка полярности .   Поставка должна быть комплектной и полностью соответствовать спецификации Приложения. Поставщик обязан представить декларации о соответствии  на оборудование, зарегистрированные в Федеральном агентстве связи. Представить справку об опыте выполнения договоров поставок аккумуляторных батарей для ОАО «Ростелеком» и объектов связи с указанием объёмов поставок. Оборудование должно быть поставлено новым (не бывшим в использовании) в неповреждённой упаковке изготовителя, дата изготовления не позднее 6 месяцев с даты поставки, быть надлежащего качества, в соответствии с технической документацией. </t>
    </r>
    <r>
      <rPr>
        <b/>
        <sz val="14"/>
        <color theme="1"/>
        <rFont val="Calibri"/>
        <family val="2"/>
        <charset val="204"/>
        <scheme val="minor"/>
      </rPr>
      <t>Производители аккумуляторных батарей:  АКБ "Coslight Technology International Group Limited" (Китай), АКБ Hoppecke (Китай), АКБ "Exide"  (Германия).</t>
    </r>
  </si>
  <si>
    <t>Контактное лицо по тех. вопросам</t>
  </si>
  <si>
    <r>
      <t>БАТАРЕЯ АККУМУЛЯТОРОВ ЁМКОСТЬЮ (300</t>
    </r>
    <r>
      <rPr>
        <sz val="11"/>
        <rFont val="Calibri"/>
        <family val="2"/>
        <charset val="204"/>
      </rPr>
      <t>÷</t>
    </r>
    <r>
      <rPr>
        <sz val="11"/>
        <rFont val="Calibri"/>
        <family val="2"/>
        <charset val="204"/>
        <scheme val="minor"/>
      </rPr>
      <t>420) А*Ч (в комплекте с перемычками, 2*24 эл.)</t>
    </r>
  </si>
  <si>
    <t>Аккумуляторные элементы на 2 Вольта, ёмкостью (300÷420) А*ч, технология гель, вес не менее 26 кг (с округлением до целого числа)</t>
  </si>
  <si>
    <r>
      <t>БАТАРЕЯ АККУМУЛЯТОРОВ ЁМКОСТЬЮ (1000</t>
    </r>
    <r>
      <rPr>
        <sz val="11"/>
        <rFont val="Calibri"/>
        <family val="2"/>
        <charset val="204"/>
      </rPr>
      <t>÷</t>
    </r>
    <r>
      <rPr>
        <sz val="11"/>
        <rFont val="Calibri"/>
        <family val="2"/>
        <charset val="204"/>
        <scheme val="minor"/>
      </rPr>
      <t>1300) А*Ч (в комплекте с перемычками, 2*24 эл.)</t>
    </r>
  </si>
  <si>
    <t>Аккумуляторные элементы на 2 Вольта, ёмкостью (1000÷1300) А*ч, технология гель, вес не менее 76 кг (с округлением до целого числа)</t>
  </si>
  <si>
    <t>СТЕЛЛАЖ АККУМУЛЯТОРНЫЙ для размещения АКБ ЁМКОСТЬЮ 1000÷1300 А*Ч</t>
  </si>
  <si>
    <t>Стеллаж аккумуляторный для размещения  АКБ емкостью (1000÷1300) А*Ч (на 24 элемента). Габаритные размеры не более (длина*ширина) 2700мм*430мм.</t>
  </si>
  <si>
    <t>СТЕЛЛАЖ АККУМУЛЯТОРНЫЙ ПОД АКБ ЁМКОСТЬЮ (300÷420) А*Ч</t>
  </si>
  <si>
    <t>Стеллаж аккумуляторный  размещения 48 АКБ емкостью (300÷420) А*Ч (на 24 элемента). Габаритные размеры не более (длина*ширина) 2000мм*430мм.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</si>
</sst>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3" fillId="0" borderId="0"/>
    <xf numFmtId="0" fontId="15" fillId="0" borderId="0"/>
    <xf numFmtId="0" fontId="12" fillId="0" borderId="0"/>
  </cellStyleXfs>
  <cellXfs count="68">
    <xf numFmtId="0" fontId="0" fillId="0" borderId="0" xfId="0"/>
    <xf numFmtId="0" fontId="13" fillId="0" borderId="0" xfId="1"/>
    <xf numFmtId="0" fontId="13" fillId="0" borderId="1" xfId="1" applyBorder="1" applyAlignment="1">
      <alignment horizontal="center"/>
    </xf>
    <xf numFmtId="0" fontId="13" fillId="0" borderId="0" xfId="1" applyBorder="1" applyAlignment="1">
      <alignment vertical="top" wrapText="1"/>
    </xf>
    <xf numFmtId="0" fontId="13" fillId="0" borderId="1" xfId="1" applyBorder="1" applyAlignment="1">
      <alignment horizontal="center" vertical="center" wrapText="1"/>
    </xf>
    <xf numFmtId="0" fontId="13" fillId="0" borderId="0" xfId="1" applyAlignment="1">
      <alignment vertical="center" wrapText="1"/>
    </xf>
    <xf numFmtId="0" fontId="13" fillId="0" borderId="0" xfId="1" applyAlignment="1">
      <alignment horizontal="left"/>
    </xf>
    <xf numFmtId="0" fontId="13" fillId="0" borderId="1" xfId="1" applyBorder="1" applyAlignment="1">
      <alignment vertical="top"/>
    </xf>
    <xf numFmtId="0" fontId="14" fillId="0" borderId="0" xfId="1" applyFont="1" applyAlignment="1">
      <alignment horizontal="left"/>
    </xf>
    <xf numFmtId="0" fontId="13" fillId="0" borderId="1" xfId="1" applyBorder="1" applyAlignment="1">
      <alignment horizontal="center" vertical="top"/>
    </xf>
    <xf numFmtId="0" fontId="14" fillId="0" borderId="0" xfId="1" applyFont="1"/>
    <xf numFmtId="0" fontId="13" fillId="0" borderId="3" xfId="1" applyBorder="1"/>
    <xf numFmtId="0" fontId="13" fillId="0" borderId="3" xfId="1" applyBorder="1" applyAlignment="1">
      <alignment vertical="top" wrapText="1"/>
    </xf>
    <xf numFmtId="0" fontId="13" fillId="0" borderId="0" xfId="1" applyBorder="1"/>
    <xf numFmtId="0" fontId="13" fillId="0" borderId="0" xfId="1" applyBorder="1" applyAlignment="1">
      <alignment horizontal="center"/>
    </xf>
    <xf numFmtId="0" fontId="13" fillId="0" borderId="0" xfId="1" applyBorder="1" applyAlignment="1">
      <alignment horizontal="left"/>
    </xf>
    <xf numFmtId="0" fontId="13" fillId="0" borderId="0" xfId="1" applyFill="1" applyBorder="1" applyAlignment="1">
      <alignment horizontal="center"/>
    </xf>
    <xf numFmtId="0" fontId="13" fillId="0" borderId="0" xfId="1" applyFill="1" applyAlignment="1"/>
    <xf numFmtId="4" fontId="13" fillId="0" borderId="1" xfId="1" applyNumberFormat="1" applyBorder="1" applyAlignment="1">
      <alignment horizontal="right" vertical="top"/>
    </xf>
    <xf numFmtId="4" fontId="13" fillId="0" borderId="1" xfId="1" applyNumberFormat="1" applyBorder="1"/>
    <xf numFmtId="0" fontId="10" fillId="0" borderId="1" xfId="1" applyFont="1" applyBorder="1" applyAlignment="1">
      <alignment vertical="top" wrapText="1"/>
    </xf>
    <xf numFmtId="0" fontId="9" fillId="0" borderId="1" xfId="1" applyFont="1" applyBorder="1" applyAlignment="1">
      <alignment vertical="top" wrapText="1"/>
    </xf>
    <xf numFmtId="1" fontId="13" fillId="0" borderId="1" xfId="1" applyNumberFormat="1" applyBorder="1" applyAlignment="1">
      <alignment horizontal="left" vertical="top"/>
    </xf>
    <xf numFmtId="1" fontId="7" fillId="0" borderId="1" xfId="1" applyNumberFormat="1" applyFont="1" applyBorder="1" applyAlignment="1">
      <alignment horizontal="left" vertical="top"/>
    </xf>
    <xf numFmtId="1" fontId="8" fillId="0" borderId="1" xfId="1" applyNumberFormat="1" applyFont="1" applyBorder="1" applyAlignment="1">
      <alignment horizontal="left" vertical="top"/>
    </xf>
    <xf numFmtId="4" fontId="13" fillId="0" borderId="1" xfId="1" applyNumberFormat="1" applyBorder="1" applyAlignment="1">
      <alignment horizontal="right" vertical="top" wrapText="1"/>
    </xf>
    <xf numFmtId="4" fontId="13" fillId="0" borderId="3" xfId="1" applyNumberFormat="1" applyBorder="1"/>
    <xf numFmtId="0" fontId="6" fillId="0" borderId="0" xfId="1" applyFont="1"/>
    <xf numFmtId="0" fontId="19" fillId="0" borderId="1" xfId="1" applyFont="1" applyBorder="1" applyAlignment="1">
      <alignment vertical="top" wrapText="1"/>
    </xf>
    <xf numFmtId="0" fontId="5" fillId="0" borderId="1" xfId="1" applyFont="1" applyBorder="1" applyAlignment="1">
      <alignment vertical="top" wrapText="1"/>
    </xf>
    <xf numFmtId="4" fontId="13" fillId="0" borderId="0" xfId="1" applyNumberFormat="1" applyBorder="1"/>
    <xf numFmtId="4" fontId="13" fillId="0" borderId="11" xfId="1" applyNumberFormat="1" applyBorder="1" applyAlignment="1">
      <alignment horizontal="right" vertical="top"/>
    </xf>
    <xf numFmtId="0" fontId="5" fillId="0" borderId="1" xfId="1" applyFont="1" applyBorder="1" applyAlignment="1">
      <alignment vertical="top"/>
    </xf>
    <xf numFmtId="4" fontId="5" fillId="0" borderId="9" xfId="1" applyNumberFormat="1" applyFont="1" applyBorder="1"/>
    <xf numFmtId="0" fontId="4" fillId="0" borderId="0" xfId="1" applyFont="1" applyAlignment="1">
      <alignment horizontal="right"/>
    </xf>
    <xf numFmtId="0" fontId="13" fillId="0" borderId="2" xfId="1" applyBorder="1" applyAlignment="1">
      <alignment horizontal="center" vertical="center" wrapText="1"/>
    </xf>
    <xf numFmtId="0" fontId="13" fillId="0" borderId="9" xfId="1" applyBorder="1" applyAlignment="1">
      <alignment horizontal="center" vertical="center" wrapText="1"/>
    </xf>
    <xf numFmtId="0" fontId="19" fillId="0" borderId="2" xfId="1" applyFont="1" applyBorder="1" applyAlignment="1">
      <alignment horizontal="center" vertical="center" wrapText="1"/>
    </xf>
    <xf numFmtId="0" fontId="19" fillId="0" borderId="9" xfId="1" applyFont="1" applyBorder="1" applyAlignment="1">
      <alignment horizontal="center" vertical="center" wrapText="1"/>
    </xf>
    <xf numFmtId="0" fontId="3" fillId="2" borderId="4" xfId="3" applyFont="1" applyFill="1" applyBorder="1" applyAlignment="1">
      <alignment horizontal="left"/>
    </xf>
    <xf numFmtId="0" fontId="12" fillId="2" borderId="5" xfId="3" applyFill="1" applyBorder="1" applyAlignment="1">
      <alignment horizontal="left"/>
    </xf>
    <xf numFmtId="0" fontId="13" fillId="0" borderId="1" xfId="1" applyBorder="1" applyAlignment="1">
      <alignment horizontal="center" vertical="center" wrapText="1"/>
    </xf>
    <xf numFmtId="0" fontId="5" fillId="0" borderId="4" xfId="1" applyFont="1" applyBorder="1" applyAlignment="1">
      <alignment horizontal="left"/>
    </xf>
    <xf numFmtId="0" fontId="13" fillId="0" borderId="5" xfId="1" applyBorder="1" applyAlignment="1">
      <alignment horizontal="left"/>
    </xf>
    <xf numFmtId="0" fontId="13" fillId="0" borderId="6" xfId="1" applyBorder="1" applyAlignment="1">
      <alignment horizontal="left"/>
    </xf>
    <xf numFmtId="0" fontId="12" fillId="0" borderId="1" xfId="1" applyFont="1" applyBorder="1" applyAlignment="1">
      <alignment horizontal="center" vertical="center"/>
    </xf>
    <xf numFmtId="0" fontId="13" fillId="0" borderId="1" xfId="1" applyBorder="1" applyAlignment="1">
      <alignment horizontal="center" vertical="center"/>
    </xf>
    <xf numFmtId="0" fontId="2" fillId="0" borderId="1" xfId="3" applyFont="1" applyBorder="1" applyAlignment="1">
      <alignment horizontal="left" vertical="top" wrapText="1"/>
    </xf>
    <xf numFmtId="0" fontId="12" fillId="0" borderId="1" xfId="3" applyFont="1" applyBorder="1" applyAlignment="1">
      <alignment horizontal="left" vertical="top" wrapText="1"/>
    </xf>
    <xf numFmtId="0" fontId="1" fillId="0" borderId="1" xfId="1" applyFont="1" applyBorder="1" applyAlignment="1">
      <alignment horizontal="center"/>
    </xf>
    <xf numFmtId="0" fontId="13" fillId="0" borderId="1" xfId="1" applyBorder="1" applyAlignment="1">
      <alignment horizontal="center"/>
    </xf>
    <xf numFmtId="0" fontId="16" fillId="0" borderId="1" xfId="1" applyFont="1" applyBorder="1" applyAlignment="1">
      <alignment horizontal="center" vertical="top" wrapText="1"/>
    </xf>
    <xf numFmtId="0" fontId="14" fillId="0" borderId="0" xfId="1" applyFont="1" applyAlignment="1">
      <alignment horizontal="center"/>
    </xf>
    <xf numFmtId="0" fontId="13" fillId="0" borderId="8" xfId="1" applyBorder="1" applyAlignment="1">
      <alignment horizontal="left"/>
    </xf>
    <xf numFmtId="0" fontId="13" fillId="0" borderId="3" xfId="1" applyBorder="1" applyAlignment="1">
      <alignment horizontal="left"/>
    </xf>
    <xf numFmtId="0" fontId="13" fillId="0" borderId="10" xfId="1" applyBorder="1" applyAlignment="1">
      <alignment horizontal="left"/>
    </xf>
    <xf numFmtId="0" fontId="13" fillId="0" borderId="4" xfId="1" applyBorder="1" applyAlignment="1">
      <alignment horizontal="center"/>
    </xf>
    <xf numFmtId="0" fontId="13" fillId="0" borderId="5" xfId="1" applyBorder="1" applyAlignment="1">
      <alignment horizontal="center"/>
    </xf>
    <xf numFmtId="0" fontId="13" fillId="0" borderId="6" xfId="1" applyBorder="1" applyAlignment="1">
      <alignment horizontal="center"/>
    </xf>
    <xf numFmtId="0" fontId="16" fillId="0" borderId="7" xfId="1" applyFont="1" applyBorder="1" applyAlignment="1">
      <alignment horizontal="center" vertical="top" wrapText="1"/>
    </xf>
    <xf numFmtId="0" fontId="13" fillId="0" borderId="8" xfId="1" applyFont="1" applyBorder="1" applyAlignment="1">
      <alignment horizontal="center" vertical="top" wrapText="1"/>
    </xf>
    <xf numFmtId="0" fontId="17" fillId="0" borderId="2" xfId="1" applyFont="1" applyBorder="1" applyAlignment="1">
      <alignment horizontal="center" vertical="top" wrapText="1"/>
    </xf>
    <xf numFmtId="0" fontId="13" fillId="0" borderId="9" xfId="1" applyFont="1" applyBorder="1" applyAlignment="1">
      <alignment horizontal="center" vertical="top" wrapText="1"/>
    </xf>
    <xf numFmtId="0" fontId="11" fillId="0" borderId="4" xfId="1" applyFont="1" applyBorder="1" applyAlignment="1">
      <alignment horizontal="left"/>
    </xf>
    <xf numFmtId="0" fontId="13" fillId="0" borderId="4" xfId="1" applyBorder="1" applyAlignment="1">
      <alignment horizontal="left" vertical="top" wrapText="1"/>
    </xf>
    <xf numFmtId="0" fontId="13" fillId="0" borderId="5" xfId="1" applyBorder="1" applyAlignment="1">
      <alignment horizontal="left" vertical="top" wrapText="1"/>
    </xf>
    <xf numFmtId="0" fontId="13" fillId="0" borderId="6" xfId="1" applyBorder="1" applyAlignment="1">
      <alignment horizontal="left" vertical="top" wrapText="1"/>
    </xf>
    <xf numFmtId="0" fontId="20" fillId="0" borderId="1" xfId="1" applyFont="1" applyBorder="1" applyAlignment="1">
      <alignment vertical="top" wrapText="1"/>
    </xf>
  </cellXfs>
  <cellStyles count="4">
    <cellStyle name="Обычный" xfId="0" builtinId="0"/>
    <cellStyle name="Обычный 2" xfId="2"/>
    <cellStyle name="Обычный 3" xfId="1"/>
    <cellStyle name="Обычный 4" xf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3"/>
  <sheetViews>
    <sheetView tabSelected="1" topLeftCell="A4" zoomScale="80" zoomScaleNormal="80" workbookViewId="0">
      <selection activeCell="D7" sqref="D7:F10"/>
    </sheetView>
  </sheetViews>
  <sheetFormatPr defaultRowHeight="15" x14ac:dyDescent="0.25"/>
  <cols>
    <col min="1" max="1" width="0.85546875" customWidth="1"/>
    <col min="2" max="2" width="3.7109375" customWidth="1"/>
    <col min="3" max="3" width="6.7109375" customWidth="1"/>
    <col min="4" max="4" width="28.28515625" customWidth="1"/>
    <col min="5" max="5" width="17.5703125" customWidth="1"/>
    <col min="6" max="6" width="40.7109375" customWidth="1"/>
    <col min="7" max="12" width="5.85546875" customWidth="1"/>
    <col min="13" max="13" width="12.7109375" customWidth="1"/>
    <col min="14" max="15" width="15.7109375" customWidth="1"/>
    <col min="16" max="16" width="40.85546875" customWidth="1"/>
  </cols>
  <sheetData>
    <row r="1" spans="1:22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4" t="s">
        <v>38</v>
      </c>
      <c r="Q1" s="1"/>
      <c r="R1" s="1"/>
      <c r="S1" s="1"/>
      <c r="T1" s="1"/>
      <c r="U1" s="1"/>
      <c r="V1" s="1"/>
    </row>
    <row r="2" spans="1:22" x14ac:dyDescent="0.25">
      <c r="A2" s="1"/>
      <c r="B2" s="52" t="s">
        <v>0</v>
      </c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1"/>
      <c r="R2" s="1"/>
      <c r="S2" s="1"/>
      <c r="T2" s="1"/>
      <c r="U2" s="1"/>
      <c r="V2" s="1"/>
    </row>
    <row r="3" spans="1:22" x14ac:dyDescent="0.25">
      <c r="A3" s="1"/>
      <c r="B3" s="1"/>
      <c r="C3" s="1"/>
      <c r="D3" s="8" t="s">
        <v>1</v>
      </c>
      <c r="E3" s="8"/>
      <c r="F3" s="10"/>
      <c r="G3" s="1"/>
      <c r="H3" s="1"/>
      <c r="I3" s="1"/>
      <c r="J3" s="1"/>
      <c r="K3" s="1"/>
      <c r="L3" s="1"/>
      <c r="M3" s="1"/>
      <c r="N3" s="1"/>
      <c r="O3" s="1"/>
      <c r="P3" s="27"/>
      <c r="Q3" s="6"/>
      <c r="R3" s="1"/>
      <c r="S3" s="1"/>
      <c r="T3" s="1"/>
      <c r="U3" s="1"/>
      <c r="V3" s="1"/>
    </row>
    <row r="4" spans="1:22" ht="51" customHeight="1" x14ac:dyDescent="0.25">
      <c r="A4" s="1"/>
      <c r="B4" s="41" t="s">
        <v>2</v>
      </c>
      <c r="C4" s="35" t="s">
        <v>3</v>
      </c>
      <c r="D4" s="41" t="s">
        <v>4</v>
      </c>
      <c r="E4" s="37" t="s">
        <v>28</v>
      </c>
      <c r="F4" s="41" t="s">
        <v>5</v>
      </c>
      <c r="G4" s="41" t="s">
        <v>6</v>
      </c>
      <c r="H4" s="50" t="s">
        <v>7</v>
      </c>
      <c r="I4" s="50"/>
      <c r="J4" s="50"/>
      <c r="K4" s="50"/>
      <c r="L4" s="50"/>
      <c r="M4" s="61" t="s">
        <v>8</v>
      </c>
      <c r="N4" s="59" t="s">
        <v>9</v>
      </c>
      <c r="O4" s="51" t="s">
        <v>10</v>
      </c>
      <c r="P4" s="41" t="s">
        <v>11</v>
      </c>
      <c r="Q4" s="6"/>
      <c r="R4" s="1"/>
      <c r="S4" s="1"/>
      <c r="T4" s="1"/>
      <c r="U4" s="1"/>
      <c r="V4" s="1"/>
    </row>
    <row r="5" spans="1:22" ht="51" customHeight="1" x14ac:dyDescent="0.25">
      <c r="A5" s="5"/>
      <c r="B5" s="41"/>
      <c r="C5" s="36"/>
      <c r="D5" s="41"/>
      <c r="E5" s="38"/>
      <c r="F5" s="41"/>
      <c r="G5" s="41"/>
      <c r="H5" s="4" t="s">
        <v>12</v>
      </c>
      <c r="I5" s="4" t="s">
        <v>13</v>
      </c>
      <c r="J5" s="4" t="s">
        <v>14</v>
      </c>
      <c r="K5" s="4" t="s">
        <v>15</v>
      </c>
      <c r="L5" s="4" t="s">
        <v>16</v>
      </c>
      <c r="M5" s="62"/>
      <c r="N5" s="60"/>
      <c r="O5" s="51"/>
      <c r="P5" s="41"/>
      <c r="Q5" s="5"/>
      <c r="R5" s="5"/>
      <c r="S5" s="5"/>
      <c r="T5" s="5"/>
      <c r="U5" s="5"/>
      <c r="V5" s="5"/>
    </row>
    <row r="6" spans="1:22" x14ac:dyDescent="0.25">
      <c r="A6" s="1"/>
      <c r="B6" s="2">
        <v>1</v>
      </c>
      <c r="C6" s="2">
        <v>2</v>
      </c>
      <c r="D6" s="2">
        <v>3</v>
      </c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  <c r="P6" s="2">
        <v>15</v>
      </c>
      <c r="Q6" s="1"/>
      <c r="R6" s="1"/>
      <c r="S6" s="1"/>
      <c r="T6" s="1"/>
      <c r="U6" s="1"/>
      <c r="V6" s="1"/>
    </row>
    <row r="7" spans="1:22" ht="67.5" customHeight="1" x14ac:dyDescent="0.25">
      <c r="A7" s="1"/>
      <c r="B7" s="9">
        <v>1</v>
      </c>
      <c r="C7" s="9"/>
      <c r="D7" s="67" t="s">
        <v>42</v>
      </c>
      <c r="E7" s="28" t="s">
        <v>36</v>
      </c>
      <c r="F7" s="67" t="s">
        <v>43</v>
      </c>
      <c r="G7" s="7" t="s">
        <v>17</v>
      </c>
      <c r="H7" s="22">
        <v>0</v>
      </c>
      <c r="I7" s="22">
        <v>0</v>
      </c>
      <c r="J7" s="22">
        <v>0</v>
      </c>
      <c r="K7" s="22">
        <v>48</v>
      </c>
      <c r="L7" s="23">
        <v>48</v>
      </c>
      <c r="M7" s="25">
        <v>16242</v>
      </c>
      <c r="N7" s="25">
        <f>M7*L7</f>
        <v>779616</v>
      </c>
      <c r="O7" s="18">
        <f>N7*1.18</f>
        <v>919946.88</v>
      </c>
      <c r="P7" s="29" t="s">
        <v>29</v>
      </c>
      <c r="Q7" s="1"/>
      <c r="R7" s="1"/>
      <c r="S7" s="1"/>
      <c r="T7" s="1"/>
      <c r="U7" s="1"/>
      <c r="V7" s="1"/>
    </row>
    <row r="8" spans="1:22" ht="60" x14ac:dyDescent="0.25">
      <c r="A8" s="1"/>
      <c r="B8" s="9">
        <v>2</v>
      </c>
      <c r="C8" s="9"/>
      <c r="D8" s="67" t="s">
        <v>44</v>
      </c>
      <c r="E8" s="28" t="s">
        <v>36</v>
      </c>
      <c r="F8" s="67" t="s">
        <v>45</v>
      </c>
      <c r="G8" s="7" t="s">
        <v>17</v>
      </c>
      <c r="H8" s="24">
        <v>0</v>
      </c>
      <c r="I8" s="24">
        <v>0</v>
      </c>
      <c r="J8" s="22">
        <v>0</v>
      </c>
      <c r="K8" s="22">
        <v>48</v>
      </c>
      <c r="L8" s="22">
        <v>48</v>
      </c>
      <c r="M8" s="25">
        <v>39936</v>
      </c>
      <c r="N8" s="25">
        <f>M8*L8</f>
        <v>1916928</v>
      </c>
      <c r="O8" s="18">
        <f t="shared" ref="O8:O11" si="0">N8*1.18</f>
        <v>2261975.04</v>
      </c>
      <c r="P8" s="21" t="s">
        <v>29</v>
      </c>
      <c r="Q8" s="1"/>
      <c r="R8" s="1"/>
      <c r="S8" s="1"/>
      <c r="T8" s="1"/>
      <c r="U8" s="1"/>
      <c r="V8" s="1"/>
    </row>
    <row r="9" spans="1:22" ht="75" x14ac:dyDescent="0.25">
      <c r="A9" s="1"/>
      <c r="B9" s="9">
        <v>3</v>
      </c>
      <c r="C9" s="9"/>
      <c r="D9" s="67" t="s">
        <v>46</v>
      </c>
      <c r="E9" s="28" t="s">
        <v>37</v>
      </c>
      <c r="F9" s="67" t="s">
        <v>47</v>
      </c>
      <c r="G9" s="7" t="s">
        <v>17</v>
      </c>
      <c r="H9" s="22">
        <v>0</v>
      </c>
      <c r="I9" s="24">
        <v>0</v>
      </c>
      <c r="J9" s="24">
        <v>0</v>
      </c>
      <c r="K9" s="22">
        <v>2</v>
      </c>
      <c r="L9" s="22">
        <v>2</v>
      </c>
      <c r="M9" s="25">
        <v>18776</v>
      </c>
      <c r="N9" s="25">
        <f t="shared" ref="N9:N10" si="1">M9*L9</f>
        <v>37552</v>
      </c>
      <c r="O9" s="18">
        <f t="shared" si="0"/>
        <v>44311.360000000001</v>
      </c>
      <c r="P9" s="21" t="s">
        <v>29</v>
      </c>
      <c r="Q9" s="1"/>
      <c r="R9" s="1"/>
      <c r="S9" s="1"/>
      <c r="T9" s="1"/>
      <c r="U9" s="1"/>
      <c r="V9" s="1"/>
    </row>
    <row r="10" spans="1:22" ht="60" x14ac:dyDescent="0.25">
      <c r="A10" s="1"/>
      <c r="B10" s="9">
        <v>4</v>
      </c>
      <c r="C10" s="9" t="s">
        <v>18</v>
      </c>
      <c r="D10" s="67" t="s">
        <v>48</v>
      </c>
      <c r="E10" s="28" t="s">
        <v>36</v>
      </c>
      <c r="F10" s="67" t="s">
        <v>49</v>
      </c>
      <c r="G10" s="7" t="s">
        <v>17</v>
      </c>
      <c r="H10" s="22">
        <v>0</v>
      </c>
      <c r="I10" s="22"/>
      <c r="J10" s="24">
        <v>0</v>
      </c>
      <c r="K10" s="22">
        <v>2</v>
      </c>
      <c r="L10" s="22">
        <v>2</v>
      </c>
      <c r="M10" s="25">
        <v>13162</v>
      </c>
      <c r="N10" s="25">
        <f t="shared" si="1"/>
        <v>26324</v>
      </c>
      <c r="O10" s="18">
        <f t="shared" si="0"/>
        <v>31062.32</v>
      </c>
      <c r="P10" s="21" t="s">
        <v>29</v>
      </c>
      <c r="Q10" s="1"/>
      <c r="R10" s="1"/>
      <c r="S10" s="1"/>
      <c r="T10" s="1"/>
      <c r="U10" s="1"/>
      <c r="V10" s="1"/>
    </row>
    <row r="11" spans="1:22" x14ac:dyDescent="0.25">
      <c r="A11" s="1">
        <v>5</v>
      </c>
      <c r="B11" s="9">
        <v>5</v>
      </c>
      <c r="C11" s="9"/>
      <c r="D11" s="29" t="s">
        <v>32</v>
      </c>
      <c r="E11" s="28"/>
      <c r="F11" s="29" t="s">
        <v>33</v>
      </c>
      <c r="G11" s="32" t="s">
        <v>34</v>
      </c>
      <c r="H11" s="22"/>
      <c r="I11" s="22"/>
      <c r="J11" s="24"/>
      <c r="K11" s="22"/>
      <c r="L11" s="22">
        <v>96</v>
      </c>
      <c r="M11" s="25">
        <v>125500</v>
      </c>
      <c r="N11" s="25">
        <v>125500</v>
      </c>
      <c r="O11" s="18">
        <f t="shared" si="0"/>
        <v>148090</v>
      </c>
      <c r="P11" s="20"/>
      <c r="Q11" s="1"/>
      <c r="R11" s="1"/>
      <c r="S11" s="1"/>
      <c r="T11" s="1"/>
      <c r="U11" s="1"/>
      <c r="V11" s="1"/>
    </row>
    <row r="12" spans="1:22" x14ac:dyDescent="0.25">
      <c r="A12" s="1"/>
      <c r="B12" s="13"/>
      <c r="C12" s="13"/>
      <c r="D12" s="3"/>
      <c r="E12" s="3"/>
      <c r="F12" s="3"/>
      <c r="G12" s="13"/>
      <c r="H12" s="13"/>
      <c r="I12" s="13"/>
      <c r="J12" s="13"/>
      <c r="K12" s="13"/>
      <c r="L12" s="13"/>
      <c r="M12" s="30"/>
      <c r="N12" s="33">
        <f>N11+N10+N9+N8+N7</f>
        <v>2885920</v>
      </c>
      <c r="O12" s="31">
        <f>SUM(O7:O10)</f>
        <v>3257295.5999999996</v>
      </c>
      <c r="P12" s="3"/>
      <c r="Q12" s="1"/>
    </row>
    <row r="13" spans="1:22" x14ac:dyDescent="0.25">
      <c r="A13" s="1"/>
      <c r="B13" s="11"/>
      <c r="C13" s="11"/>
      <c r="D13" s="12"/>
      <c r="E13" s="12"/>
      <c r="F13" s="12"/>
      <c r="G13" s="11"/>
      <c r="H13" s="11"/>
      <c r="I13" s="11"/>
      <c r="J13" s="11"/>
      <c r="K13" s="11"/>
      <c r="L13" s="11"/>
      <c r="M13" s="26"/>
      <c r="N13" s="26" t="s">
        <v>19</v>
      </c>
      <c r="O13" s="19">
        <v>247773.31</v>
      </c>
      <c r="P13" s="3"/>
      <c r="Q13" s="1"/>
    </row>
    <row r="14" spans="1:22" x14ac:dyDescent="0.25">
      <c r="A14" s="1"/>
      <c r="B14" s="42" t="s">
        <v>35</v>
      </c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4"/>
      <c r="Q14" s="1"/>
    </row>
    <row r="15" spans="1:22" x14ac:dyDescent="0.25">
      <c r="A15" s="1"/>
      <c r="B15" s="53" t="s">
        <v>20</v>
      </c>
      <c r="C15" s="54"/>
      <c r="D15" s="54"/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5"/>
      <c r="Q15" s="1"/>
    </row>
    <row r="16" spans="1:22" x14ac:dyDescent="0.25">
      <c r="A16" s="1"/>
      <c r="B16" s="50" t="s">
        <v>21</v>
      </c>
      <c r="C16" s="50"/>
      <c r="D16" s="50"/>
      <c r="E16" s="39" t="s">
        <v>39</v>
      </c>
      <c r="F16" s="40"/>
      <c r="G16" s="40"/>
      <c r="H16" s="40"/>
      <c r="I16" s="40"/>
      <c r="J16" s="40"/>
      <c r="K16" s="40"/>
      <c r="L16" s="40"/>
      <c r="M16" s="40"/>
      <c r="N16" s="40"/>
      <c r="O16" s="40"/>
      <c r="P16" s="40"/>
      <c r="Q16" s="1"/>
    </row>
    <row r="17" spans="1:17" ht="30.75" customHeight="1" x14ac:dyDescent="0.25">
      <c r="A17" s="1"/>
      <c r="B17" s="50" t="s">
        <v>22</v>
      </c>
      <c r="C17" s="50"/>
      <c r="D17" s="50"/>
      <c r="E17" s="64" t="s">
        <v>23</v>
      </c>
      <c r="F17" s="65"/>
      <c r="G17" s="65"/>
      <c r="H17" s="65"/>
      <c r="I17" s="65"/>
      <c r="J17" s="65"/>
      <c r="K17" s="65"/>
      <c r="L17" s="65"/>
      <c r="M17" s="65"/>
      <c r="N17" s="65"/>
      <c r="O17" s="65"/>
      <c r="P17" s="66"/>
      <c r="Q17" s="3"/>
    </row>
    <row r="18" spans="1:17" ht="146.25" customHeight="1" x14ac:dyDescent="0.25">
      <c r="A18" s="1"/>
      <c r="B18" s="45" t="s">
        <v>24</v>
      </c>
      <c r="C18" s="46"/>
      <c r="D18" s="46"/>
      <c r="E18" s="47" t="s">
        <v>40</v>
      </c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1"/>
    </row>
    <row r="19" spans="1:17" x14ac:dyDescent="0.25">
      <c r="A19" s="1"/>
      <c r="B19" s="56" t="s">
        <v>25</v>
      </c>
      <c r="C19" s="57"/>
      <c r="D19" s="58"/>
      <c r="E19" s="42" t="s">
        <v>30</v>
      </c>
      <c r="F19" s="43"/>
      <c r="G19" s="43"/>
      <c r="H19" s="43"/>
      <c r="I19" s="43"/>
      <c r="J19" s="43"/>
      <c r="K19" s="43"/>
      <c r="L19" s="43"/>
      <c r="M19" s="43"/>
      <c r="N19" s="43"/>
      <c r="O19" s="43"/>
      <c r="P19" s="44"/>
      <c r="Q19" s="1"/>
    </row>
    <row r="20" spans="1:17" x14ac:dyDescent="0.25">
      <c r="A20" s="1"/>
      <c r="B20" s="56" t="s">
        <v>26</v>
      </c>
      <c r="C20" s="57"/>
      <c r="D20" s="58"/>
      <c r="E20" s="42" t="s">
        <v>31</v>
      </c>
      <c r="F20" s="43"/>
      <c r="G20" s="43"/>
      <c r="H20" s="43"/>
      <c r="I20" s="43"/>
      <c r="J20" s="43"/>
      <c r="K20" s="43"/>
      <c r="L20" s="43"/>
      <c r="M20" s="43"/>
      <c r="N20" s="43"/>
      <c r="O20" s="43"/>
      <c r="P20" s="44"/>
      <c r="Q20" s="1"/>
    </row>
    <row r="21" spans="1:17" x14ac:dyDescent="0.25">
      <c r="A21" s="1"/>
      <c r="B21" s="49" t="s">
        <v>41</v>
      </c>
      <c r="C21" s="50"/>
      <c r="D21" s="50"/>
      <c r="E21" s="63" t="s">
        <v>27</v>
      </c>
      <c r="F21" s="43"/>
      <c r="G21" s="43"/>
      <c r="H21" s="43"/>
      <c r="I21" s="43"/>
      <c r="J21" s="43"/>
      <c r="K21" s="43"/>
      <c r="L21" s="43"/>
      <c r="M21" s="43"/>
      <c r="N21" s="43"/>
      <c r="O21" s="43"/>
      <c r="P21" s="44"/>
      <c r="Q21" s="1"/>
    </row>
    <row r="22" spans="1:17" x14ac:dyDescent="0.25">
      <c r="A22" s="1"/>
      <c r="B22" s="14"/>
      <c r="C22" s="14"/>
      <c r="D22" s="14"/>
      <c r="E22" s="14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"/>
    </row>
    <row r="23" spans="1:17" x14ac:dyDescent="0.25">
      <c r="A23" s="16"/>
      <c r="B23" s="17"/>
      <c r="C23" s="17"/>
      <c r="D23" s="17"/>
      <c r="E23" s="17"/>
      <c r="F23" s="17"/>
      <c r="G23" s="17"/>
      <c r="H23" s="17"/>
      <c r="I23" s="17"/>
      <c r="J23" s="17"/>
      <c r="K23" s="1"/>
      <c r="L23" s="1"/>
      <c r="M23" s="1"/>
      <c r="N23" s="1"/>
      <c r="O23" s="1"/>
      <c r="P23" s="1"/>
      <c r="Q23" s="1"/>
    </row>
  </sheetData>
  <mergeCells count="26">
    <mergeCell ref="B2:P2"/>
    <mergeCell ref="B17:D17"/>
    <mergeCell ref="B16:D16"/>
    <mergeCell ref="B15:P15"/>
    <mergeCell ref="B20:D20"/>
    <mergeCell ref="B4:B5"/>
    <mergeCell ref="B19:D19"/>
    <mergeCell ref="F4:F5"/>
    <mergeCell ref="G4:G5"/>
    <mergeCell ref="H4:L4"/>
    <mergeCell ref="N4:N5"/>
    <mergeCell ref="M4:M5"/>
    <mergeCell ref="E17:P17"/>
    <mergeCell ref="E19:P19"/>
    <mergeCell ref="E20:P20"/>
    <mergeCell ref="B18:D18"/>
    <mergeCell ref="E18:P18"/>
    <mergeCell ref="B21:D21"/>
    <mergeCell ref="E21:P21"/>
    <mergeCell ref="C4:C5"/>
    <mergeCell ref="E4:E5"/>
    <mergeCell ref="E16:P16"/>
    <mergeCell ref="D4:D5"/>
    <mergeCell ref="P4:P5"/>
    <mergeCell ref="B14:P14"/>
    <mergeCell ref="O4:O5"/>
  </mergeCells>
  <pageMargins left="0" right="0" top="0" bottom="0" header="0.31496062992125984" footer="0.31496062992125984"/>
  <pageSetup paperSize="9" scale="6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2016-11-18T10:16:33Z</dcterms:modified>
</cp:coreProperties>
</file>